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9515" windowHeight="6975" activeTab="1"/>
  </bookViews>
  <sheets>
    <sheet name="BG - MAR 2017" sheetId="1" r:id="rId1"/>
    <sheet name="ER - MAR 2017" sheetId="2" r:id="rId2"/>
  </sheets>
  <calcPr calcId="145621"/>
</workbook>
</file>

<file path=xl/calcChain.xml><?xml version="1.0" encoding="utf-8"?>
<calcChain xmlns="http://schemas.openxmlformats.org/spreadsheetml/2006/main">
  <c r="E38" i="2" l="1"/>
  <c r="E31" i="2"/>
  <c r="E19" i="2"/>
  <c r="E8" i="2"/>
  <c r="E29" i="2" l="1"/>
  <c r="E36" i="2" s="1"/>
  <c r="E42" i="2" s="1"/>
  <c r="E48" i="2" s="1"/>
  <c r="E53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<sst xmlns="http://schemas.openxmlformats.org/spreadsheetml/2006/main" count="105" uniqueCount="96">
  <si>
    <t>BANCO DE AMERICA CENTRAL, S.A.</t>
  </si>
  <si>
    <t>Balance General</t>
  </si>
  <si>
    <t>Al 31 de marzo de 2017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</si>
  <si>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</si>
  <si>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</si>
  <si>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</si>
  <si>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</si>
  <si>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</si>
  <si>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</si>
  <si>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</si>
  <si>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</si>
  <si>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</si>
  <si>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</si>
  <si>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</si>
  <si>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</si>
  <si>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</si>
  <si>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</si>
  <si>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</si>
  <si>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</si>
  <si>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</si>
  <si>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</si>
  <si>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</si>
  <si>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</si>
  <si>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</si>
  <si>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</si>
  <si>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</si>
  <si>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</si>
  <si>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</si>
  <si>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</si>
  <si>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</si>
  <si>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</si>
  <si>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</si>
  <si>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</si>
  <si>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</si>
  <si>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</si>
  <si>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</si>
  <si>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</si>
  <si>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</si>
  <si>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</si>
  <si>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</si>
  <si>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</si>
  <si>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</si>
  <si>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</si>
  <si>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</si>
  <si>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</si>
  <si>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</si>
  <si>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</si>
  <si>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</si>
  <si>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</si>
  <si>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</si>
  <si>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</si>
  <si>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</si>
  <si>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</si>
  <si>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</si>
  <si>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</si>
  <si>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</si>
  <si>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</si>
  <si>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</si>
  <si>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</si>
  <si>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</si>
  <si>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</si>
  <si>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</si>
  <si>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31 de marzo de 2017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</si>
  <si>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</si>
  <si>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</si>
  <si>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</si>
  <si>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</si>
  <si>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</si>
  <si>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Reportos y operaciones bursátiles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</si>
  <si>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</si>
  <si>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</si>
  <si>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</si>
  <si>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</si>
  <si>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</si>
  <si>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</si>
  <si>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</si>
  <si>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</si>
  <si>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</si>
  <si>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</si>
  <si>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</si>
  <si>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</si>
  <si>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</si>
  <si>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</si>
  <si>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</si>
  <si>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</si>
  <si>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</si>
  <si>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</si>
  <si>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</si>
  <si>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</si>
  <si>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</si>
  <si>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>Utilidad antes de impuesto y reservas</t>
  </si>
  <si>
    <t>Reserva legal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</si>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</sst>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Bookman Old Style"/>
      <family val="2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1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J55"/>
  <sheetViews>
    <sheetView topLeftCell="C44" zoomScaleNormal="100" workbookViewId="0">
      <selection activeCell="L50" sqref="L50"/>
    </sheetView>
  </sheetViews>
  <sheetFormatPr baseColWidth="10" defaultRowHeight="15" x14ac:dyDescent="0.3"/>
  <cols>
    <col min="1" max="1" width="2.625" style="1" customWidth="1"/>
    <col min="2" max="2" width="45.625" style="1" customWidth="1"/>
    <col min="3" max="3" width="2.625" style="1" customWidth="1"/>
    <col min="4" max="4" width="18.625" style="1" customWidth="1"/>
    <col min="5" max="5" width="4.625" style="1" customWidth="1"/>
    <col min="6" max="6" width="45.625" style="1" customWidth="1"/>
    <col min="7" max="7" width="2.625" style="1" customWidth="1"/>
    <col min="8" max="8" width="18.625" style="1" customWidth="1"/>
    <col min="9" max="10" width="11" style="5"/>
    <col min="11" max="16384" width="11" style="1"/>
  </cols>
  <sheetData>
    <row r="2" spans="2:8" ht="15.75" x14ac:dyDescent="0.3">
      <c r="B2" s="16" t="s">
        <v>0</v>
      </c>
      <c r="C2" s="16"/>
      <c r="D2" s="16"/>
      <c r="E2" s="16"/>
      <c r="F2" s="16"/>
      <c r="G2" s="16"/>
      <c r="H2" s="16"/>
    </row>
    <row r="3" spans="2:8" ht="15.75" x14ac:dyDescent="0.3">
      <c r="B3" s="16" t="s">
        <v>1</v>
      </c>
      <c r="C3" s="16"/>
      <c r="D3" s="16"/>
      <c r="E3" s="16"/>
      <c r="F3" s="16"/>
      <c r="G3" s="16"/>
      <c r="H3" s="16"/>
    </row>
    <row r="4" spans="2:8" ht="15.75" x14ac:dyDescent="0.3">
      <c r="B4" s="16" t="s">
        <v>2</v>
      </c>
      <c r="C4" s="16"/>
      <c r="D4" s="16"/>
      <c r="E4" s="16"/>
      <c r="F4" s="16"/>
      <c r="G4" s="16"/>
      <c r="H4" s="16"/>
    </row>
    <row r="5" spans="2:8" ht="15.75" x14ac:dyDescent="0.3">
      <c r="B5" s="16" t="s">
        <v>3</v>
      </c>
      <c r="C5" s="16"/>
      <c r="D5" s="16"/>
      <c r="E5" s="16"/>
      <c r="F5" s="16"/>
      <c r="G5" s="16"/>
      <c r="H5" s="16"/>
    </row>
    <row r="7" spans="2:8" x14ac:dyDescent="0.3">
      <c r="B7" s="17" t="s">
        <v>4</v>
      </c>
      <c r="C7" s="17"/>
      <c r="D7" s="17"/>
      <c r="E7" s="2"/>
      <c r="F7" s="17" t="s">
        <v>5</v>
      </c>
      <c r="G7" s="17"/>
      <c r="H7" s="17"/>
    </row>
    <row r="8" spans="2:8" x14ac:dyDescent="0.3">
      <c r="D8" s="5"/>
      <c r="H8" s="5"/>
    </row>
    <row r="9" spans="2:8" x14ac:dyDescent="0.3">
      <c r="B9" s="3" t="s">
        <v>6</v>
      </c>
      <c r="D9" s="5"/>
      <c r="F9" s="3" t="s">
        <v>28</v>
      </c>
      <c r="H9" s="5"/>
    </row>
    <row r="10" spans="2:8" x14ac:dyDescent="0.3">
      <c r="B10" s="4" t="s">
        <v>7</v>
      </c>
      <c r="D10" s="5">
        <v>552852657.89999998</v>
      </c>
      <c r="F10" s="4" t="s">
        <v>29</v>
      </c>
      <c r="H10" s="5">
        <v>1489214818.3200002</v>
      </c>
    </row>
    <row r="11" spans="2:8" x14ac:dyDescent="0.3">
      <c r="B11" s="4" t="s">
        <v>8</v>
      </c>
      <c r="D11" s="5">
        <v>72137798.5</v>
      </c>
      <c r="F11" s="4" t="s">
        <v>30</v>
      </c>
      <c r="H11" s="5">
        <v>166446191.71000001</v>
      </c>
    </row>
    <row r="12" spans="2:8" x14ac:dyDescent="0.3">
      <c r="B12" s="4" t="s">
        <v>9</v>
      </c>
      <c r="D12" s="5">
        <v>1481741195.4100001</v>
      </c>
      <c r="F12" s="4" t="s">
        <v>31</v>
      </c>
      <c r="H12" s="5">
        <v>13272376.039999999</v>
      </c>
    </row>
    <row r="13" spans="2:8" x14ac:dyDescent="0.3">
      <c r="B13" s="3" t="s">
        <v>10</v>
      </c>
      <c r="D13" s="6">
        <f>SUM(D10:D12)</f>
        <v>2106731651.8099999</v>
      </c>
      <c r="F13" s="4" t="s">
        <v>32</v>
      </c>
      <c r="H13" s="5">
        <v>211504863.00999999</v>
      </c>
    </row>
    <row r="14" spans="2:8" x14ac:dyDescent="0.3">
      <c r="B14" s="4"/>
      <c r="D14" s="5"/>
      <c r="F14" s="3" t="s">
        <v>33</v>
      </c>
      <c r="H14" s="6">
        <f>SUM(H10:H13)</f>
        <v>1880438249.0800002</v>
      </c>
    </row>
    <row r="15" spans="2:8" x14ac:dyDescent="0.3">
      <c r="B15" s="3" t="s">
        <v>11</v>
      </c>
      <c r="D15" s="5"/>
      <c r="F15" s="4"/>
      <c r="H15" s="5"/>
    </row>
    <row r="16" spans="2:8" x14ac:dyDescent="0.3">
      <c r="B16" s="4" t="s">
        <v>12</v>
      </c>
      <c r="D16" s="5">
        <v>3859714.3200000003</v>
      </c>
      <c r="F16" s="3" t="s">
        <v>34</v>
      </c>
      <c r="H16" s="5"/>
    </row>
    <row r="17" spans="2:8" x14ac:dyDescent="0.3">
      <c r="B17" s="4" t="s">
        <v>13</v>
      </c>
      <c r="D17" s="5">
        <v>314324.13</v>
      </c>
      <c r="F17" s="4" t="s">
        <v>35</v>
      </c>
      <c r="H17" s="5">
        <v>18622664.709999561</v>
      </c>
    </row>
    <row r="18" spans="2:8" x14ac:dyDescent="0.3">
      <c r="B18" s="4" t="s">
        <v>14</v>
      </c>
      <c r="D18" s="5">
        <v>8878693.4700000007</v>
      </c>
      <c r="F18" s="4" t="s">
        <v>36</v>
      </c>
      <c r="H18" s="5">
        <v>1952642.19</v>
      </c>
    </row>
    <row r="19" spans="2:8" x14ac:dyDescent="0.3">
      <c r="B19" s="4" t="s">
        <v>15</v>
      </c>
      <c r="D19" s="5">
        <v>6807889.4199999999</v>
      </c>
      <c r="F19" s="4" t="s">
        <v>37</v>
      </c>
      <c r="H19" s="5">
        <v>2840721.39</v>
      </c>
    </row>
    <row r="20" spans="2:8" x14ac:dyDescent="0.3">
      <c r="B20" s="3" t="s">
        <v>16</v>
      </c>
      <c r="D20" s="6">
        <f>SUM(D16:D19)</f>
        <v>19860621.340000004</v>
      </c>
      <c r="F20" s="4" t="s">
        <v>38</v>
      </c>
      <c r="H20" s="5">
        <v>8439803.0899999999</v>
      </c>
    </row>
    <row r="21" spans="2:8" x14ac:dyDescent="0.3">
      <c r="B21" s="4"/>
      <c r="D21" s="5"/>
      <c r="F21" s="3" t="s">
        <v>39</v>
      </c>
      <c r="H21" s="6">
        <f>SUM(H17:H20)</f>
        <v>31855831.379999563</v>
      </c>
    </row>
    <row r="22" spans="2:8" x14ac:dyDescent="0.3">
      <c r="B22" s="4"/>
      <c r="D22" s="5"/>
      <c r="F22" s="4"/>
      <c r="H22" s="5"/>
    </row>
    <row r="23" spans="2:8" x14ac:dyDescent="0.3">
      <c r="B23" s="3" t="s">
        <v>17</v>
      </c>
      <c r="D23" s="5"/>
      <c r="F23" s="3" t="s">
        <v>40</v>
      </c>
      <c r="H23" s="8">
        <f>H21+H14</f>
        <v>1912294080.4599998</v>
      </c>
    </row>
    <row r="24" spans="2:8" x14ac:dyDescent="0.3">
      <c r="B24" s="4" t="s">
        <v>18</v>
      </c>
      <c r="D24" s="5">
        <v>132644.85</v>
      </c>
      <c r="F24" s="4"/>
      <c r="H24" s="5"/>
    </row>
    <row r="25" spans="2:8" x14ac:dyDescent="0.3">
      <c r="B25" s="4" t="s">
        <v>19</v>
      </c>
      <c r="D25" s="5">
        <v>15311188.98</v>
      </c>
      <c r="F25" s="3" t="s">
        <v>41</v>
      </c>
      <c r="H25" s="5"/>
    </row>
    <row r="26" spans="2:8" x14ac:dyDescent="0.3">
      <c r="B26" s="4" t="s">
        <v>20</v>
      </c>
      <c r="D26" s="5">
        <v>3170323.71</v>
      </c>
      <c r="F26" s="4" t="s">
        <v>42</v>
      </c>
      <c r="H26" s="5">
        <v>139000428</v>
      </c>
    </row>
    <row r="27" spans="2:8" x14ac:dyDescent="0.3">
      <c r="B27" s="3" t="s">
        <v>21</v>
      </c>
      <c r="D27" s="6">
        <f>SUM(D24:D26)</f>
        <v>18614157.539999999</v>
      </c>
      <c r="F27" s="4" t="s">
        <v>43</v>
      </c>
      <c r="H27" s="5">
        <v>28546746.93</v>
      </c>
    </row>
    <row r="28" spans="2:8" x14ac:dyDescent="0.3">
      <c r="B28" s="4"/>
      <c r="D28" s="5"/>
      <c r="F28" s="4" t="s">
        <v>44</v>
      </c>
      <c r="H28" s="5">
        <v>46600317.020000003</v>
      </c>
    </row>
    <row r="29" spans="2:8" x14ac:dyDescent="0.3">
      <c r="B29" s="4"/>
      <c r="D29" s="5"/>
      <c r="F29" s="4" t="s">
        <v>45</v>
      </c>
      <c r="H29" s="5">
        <v>4840878.03</v>
      </c>
    </row>
    <row r="30" spans="2:8" x14ac:dyDescent="0.3">
      <c r="B30" s="4"/>
      <c r="D30" s="5"/>
      <c r="F30" s="4" t="s">
        <v>46</v>
      </c>
      <c r="H30" s="5">
        <v>12411909.890000001</v>
      </c>
    </row>
    <row r="31" spans="2:8" x14ac:dyDescent="0.3">
      <c r="B31" s="4"/>
      <c r="D31" s="5"/>
      <c r="F31" s="4" t="s">
        <v>47</v>
      </c>
      <c r="H31" s="5">
        <v>1452953.7</v>
      </c>
    </row>
    <row r="32" spans="2:8" x14ac:dyDescent="0.3">
      <c r="B32" s="4"/>
      <c r="D32" s="5"/>
      <c r="F32" s="3" t="s">
        <v>48</v>
      </c>
      <c r="H32" s="6">
        <f>SUM(H26:H31)</f>
        <v>232853233.56999999</v>
      </c>
    </row>
    <row r="33" spans="2:8" x14ac:dyDescent="0.3">
      <c r="B33" s="4"/>
      <c r="D33" s="5"/>
      <c r="F33" s="4"/>
      <c r="H33" s="5"/>
    </row>
    <row r="34" spans="2:8" ht="15.75" thickBot="1" x14ac:dyDescent="0.35">
      <c r="B34" s="3" t="s">
        <v>22</v>
      </c>
      <c r="D34" s="7">
        <f>D13+D20+D27</f>
        <v>2145206430.6899998</v>
      </c>
      <c r="F34" s="3" t="s">
        <v>49</v>
      </c>
      <c r="H34" s="7">
        <f>H32+H23</f>
        <v>2145147314.0299997</v>
      </c>
    </row>
    <row r="35" spans="2:8" ht="15.75" thickTop="1" x14ac:dyDescent="0.3">
      <c r="B35" s="4"/>
      <c r="D35" s="5"/>
      <c r="F35" s="4"/>
      <c r="H35" s="5"/>
    </row>
    <row r="36" spans="2:8" x14ac:dyDescent="0.3">
      <c r="B36" s="3" t="s">
        <v>23</v>
      </c>
      <c r="D36" s="5"/>
      <c r="F36" s="3" t="s">
        <v>50</v>
      </c>
      <c r="H36" s="5"/>
    </row>
    <row r="37" spans="2:8" x14ac:dyDescent="0.3">
      <c r="B37" s="4" t="s">
        <v>24</v>
      </c>
      <c r="D37" s="5">
        <v>40414843.299999997</v>
      </c>
      <c r="F37" s="4" t="s">
        <v>51</v>
      </c>
      <c r="H37" s="5">
        <v>38270488.93</v>
      </c>
    </row>
    <row r="38" spans="2:8" x14ac:dyDescent="0.3">
      <c r="B38" s="4" t="s">
        <v>25</v>
      </c>
      <c r="D38" s="5">
        <v>46709066.289999999</v>
      </c>
      <c r="F38" s="4" t="s">
        <v>52</v>
      </c>
      <c r="H38" s="5">
        <v>48912537.32</v>
      </c>
    </row>
    <row r="39" spans="2:8" x14ac:dyDescent="0.3">
      <c r="B39" s="3" t="s">
        <v>26</v>
      </c>
      <c r="D39" s="6">
        <f>SUM(D37:D38)</f>
        <v>87123909.590000004</v>
      </c>
      <c r="F39" s="3" t="s">
        <v>53</v>
      </c>
      <c r="H39" s="6">
        <f>SUM(H37:H38)</f>
        <v>87183026.25</v>
      </c>
    </row>
    <row r="40" spans="2:8" x14ac:dyDescent="0.3">
      <c r="B40" s="4"/>
      <c r="D40" s="5"/>
      <c r="F40" s="4"/>
      <c r="H40" s="5"/>
    </row>
    <row r="41" spans="2:8" ht="15.75" thickBot="1" x14ac:dyDescent="0.35">
      <c r="B41" s="3" t="s">
        <v>27</v>
      </c>
      <c r="D41" s="7">
        <f>D39+D34</f>
        <v>2232330340.2799997</v>
      </c>
      <c r="F41" s="3" t="s">
        <v>54</v>
      </c>
      <c r="H41" s="7">
        <f>H39+H34</f>
        <v>2232330340.2799997</v>
      </c>
    </row>
    <row r="42" spans="2:8" ht="15.75" thickTop="1" x14ac:dyDescent="0.3"/>
    <row r="49" spans="2:8" x14ac:dyDescent="0.3">
      <c r="B49" s="14" t="s">
        <v>55</v>
      </c>
      <c r="C49" s="14"/>
      <c r="D49" s="14"/>
      <c r="F49" s="14" t="s">
        <v>57</v>
      </c>
      <c r="G49" s="14"/>
      <c r="H49" s="14"/>
    </row>
    <row r="50" spans="2:8" x14ac:dyDescent="0.3">
      <c r="B50" s="15" t="s">
        <v>56</v>
      </c>
      <c r="C50" s="15"/>
      <c r="D50" s="15"/>
      <c r="F50" s="15" t="s">
        <v>58</v>
      </c>
      <c r="G50" s="15"/>
      <c r="H50" s="15"/>
    </row>
    <row r="54" spans="2:8" x14ac:dyDescent="0.3">
      <c r="B54" s="14" t="s">
        <v>59</v>
      </c>
      <c r="C54" s="14"/>
      <c r="D54" s="14"/>
      <c r="E54" s="14"/>
      <c r="F54" s="14"/>
      <c r="G54" s="14"/>
      <c r="H54" s="14"/>
    </row>
    <row r="55" spans="2:8" x14ac:dyDescent="0.3">
      <c r="B55" s="15" t="s">
        <v>60</v>
      </c>
      <c r="C55" s="15"/>
      <c r="D55" s="15"/>
      <c r="E55" s="15"/>
      <c r="F55" s="15"/>
      <c r="G55" s="15"/>
      <c r="H55" s="15"/>
    </row>
  </sheetData>
  <mergeCells count="12">
    <mergeCell ref="B55:H55"/>
    <mergeCell ref="B2:H2"/>
    <mergeCell ref="B3:H3"/>
    <mergeCell ref="B4:H4"/>
    <mergeCell ref="B5:H5"/>
    <mergeCell ref="B7:D7"/>
    <mergeCell ref="F7:H7"/>
    <mergeCell ref="B49:D49"/>
    <mergeCell ref="B50:D50"/>
    <mergeCell ref="F49:H49"/>
    <mergeCell ref="F50:H50"/>
    <mergeCell ref="B54:H54"/>
  </mergeCells>
  <printOptions horizontalCentered="1"/>
  <pageMargins left="0.70866141732283472" right="0.70866141732283472" top="0.42" bottom="0.47" header="0.31496062992125984" footer="0.31496062992125984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2:E66"/>
  <sheetViews>
    <sheetView tabSelected="1" zoomScaleNormal="100" workbookViewId="0">
      <selection activeCell="B15" sqref="B15"/>
    </sheetView>
  </sheetViews>
  <sheetFormatPr baseColWidth="10" defaultRowHeight="15" x14ac:dyDescent="0.3"/>
  <cols>
    <col min="1" max="1" width="2.625" style="1" customWidth="1"/>
    <col min="2" max="2" width="42.625" style="1" customWidth="1"/>
    <col min="3" max="3" width="20.625" style="1" customWidth="1"/>
    <col min="4" max="4" width="2.625" style="1" customWidth="1"/>
    <col min="5" max="5" width="20.625" style="1" customWidth="1"/>
    <col min="6" max="16384" width="11" style="1"/>
  </cols>
  <sheetData>
    <row r="2" spans="2:5" ht="15.75" x14ac:dyDescent="0.3">
      <c r="B2" s="16" t="s">
        <v>0</v>
      </c>
      <c r="C2" s="16"/>
      <c r="D2" s="16"/>
      <c r="E2" s="16"/>
    </row>
    <row r="3" spans="2:5" ht="15.75" x14ac:dyDescent="0.3">
      <c r="B3" s="16" t="s">
        <v>61</v>
      </c>
      <c r="C3" s="16"/>
      <c r="D3" s="16"/>
      <c r="E3" s="16"/>
    </row>
    <row r="4" spans="2:5" ht="15.75" x14ac:dyDescent="0.3">
      <c r="B4" s="16" t="s">
        <v>62</v>
      </c>
      <c r="C4" s="16"/>
      <c r="D4" s="16"/>
      <c r="E4" s="16"/>
    </row>
    <row r="5" spans="2:5" ht="15.75" x14ac:dyDescent="0.3">
      <c r="B5" s="16" t="s">
        <v>3</v>
      </c>
      <c r="C5" s="16"/>
      <c r="D5" s="16"/>
      <c r="E5" s="16"/>
    </row>
    <row r="8" spans="2:5" x14ac:dyDescent="0.3">
      <c r="B8" s="11" t="s">
        <v>63</v>
      </c>
      <c r="E8" s="12">
        <f>SUM(E9:E16)</f>
        <v>44742459.689999998</v>
      </c>
    </row>
    <row r="9" spans="2:5" x14ac:dyDescent="0.3">
      <c r="B9" s="4" t="s">
        <v>64</v>
      </c>
      <c r="E9" s="5">
        <v>37435517.240000002</v>
      </c>
    </row>
    <row r="10" spans="2:5" x14ac:dyDescent="0.3">
      <c r="B10" s="4" t="s">
        <v>65</v>
      </c>
      <c r="E10" s="5">
        <v>2954757.1900000004</v>
      </c>
    </row>
    <row r="11" spans="2:5" x14ac:dyDescent="0.3">
      <c r="B11" s="4" t="s">
        <v>66</v>
      </c>
      <c r="E11" s="5">
        <v>633576.73</v>
      </c>
    </row>
    <row r="12" spans="2:5" x14ac:dyDescent="0.3">
      <c r="B12" s="4" t="s">
        <v>67</v>
      </c>
      <c r="E12" s="5">
        <v>0</v>
      </c>
    </row>
    <row r="13" spans="2:5" x14ac:dyDescent="0.3">
      <c r="B13" s="4" t="s">
        <v>68</v>
      </c>
      <c r="E13" s="5">
        <v>0</v>
      </c>
    </row>
    <row r="14" spans="2:5" x14ac:dyDescent="0.3">
      <c r="B14" s="4" t="s">
        <v>69</v>
      </c>
      <c r="E14" s="5">
        <v>462414.5</v>
      </c>
    </row>
    <row r="15" spans="2:5" x14ac:dyDescent="0.3">
      <c r="B15" s="4" t="s">
        <v>70</v>
      </c>
      <c r="E15" s="5">
        <v>574659.06999999995</v>
      </c>
    </row>
    <row r="16" spans="2:5" x14ac:dyDescent="0.3">
      <c r="B16" s="4" t="s">
        <v>71</v>
      </c>
      <c r="E16" s="5">
        <v>2681534.96</v>
      </c>
    </row>
    <row r="17" spans="2:5" x14ac:dyDescent="0.3">
      <c r="B17" s="4"/>
      <c r="E17" s="5"/>
    </row>
    <row r="18" spans="2:5" x14ac:dyDescent="0.3">
      <c r="B18" s="3" t="s">
        <v>72</v>
      </c>
      <c r="E18" s="5"/>
    </row>
    <row r="19" spans="2:5" x14ac:dyDescent="0.3">
      <c r="B19" s="3" t="s">
        <v>73</v>
      </c>
      <c r="E19" s="12">
        <f>SUM(E20:E25)</f>
        <v>12366596.949999999</v>
      </c>
    </row>
    <row r="20" spans="2:5" x14ac:dyDescent="0.3">
      <c r="B20" s="4" t="s">
        <v>74</v>
      </c>
      <c r="E20" s="5">
        <v>7369521.8700000001</v>
      </c>
    </row>
    <row r="21" spans="2:5" x14ac:dyDescent="0.3">
      <c r="B21" s="4" t="s">
        <v>75</v>
      </c>
      <c r="E21" s="5">
        <v>1525129.12</v>
      </c>
    </row>
    <row r="22" spans="2:5" x14ac:dyDescent="0.3">
      <c r="B22" s="4" t="s">
        <v>76</v>
      </c>
      <c r="E22" s="5">
        <v>2930018.32</v>
      </c>
    </row>
    <row r="23" spans="2:5" x14ac:dyDescent="0.3">
      <c r="B23" s="4" t="s">
        <v>77</v>
      </c>
      <c r="E23" s="5">
        <v>0</v>
      </c>
    </row>
    <row r="24" spans="2:5" x14ac:dyDescent="0.3">
      <c r="B24" s="4" t="s">
        <v>78</v>
      </c>
      <c r="E24" s="5">
        <v>133243.70000000001</v>
      </c>
    </row>
    <row r="25" spans="2:5" x14ac:dyDescent="0.3">
      <c r="B25" s="4" t="s">
        <v>79</v>
      </c>
      <c r="E25" s="5">
        <v>408683.94</v>
      </c>
    </row>
    <row r="26" spans="2:5" x14ac:dyDescent="0.3">
      <c r="B26" s="4"/>
      <c r="E26" s="5"/>
    </row>
    <row r="27" spans="2:5" x14ac:dyDescent="0.3">
      <c r="B27" s="4" t="s">
        <v>80</v>
      </c>
      <c r="E27" s="5">
        <v>8059398.8899999997</v>
      </c>
    </row>
    <row r="28" spans="2:5" x14ac:dyDescent="0.3">
      <c r="B28" s="4"/>
      <c r="E28" s="13"/>
    </row>
    <row r="29" spans="2:5" x14ac:dyDescent="0.3">
      <c r="B29" s="3" t="s">
        <v>81</v>
      </c>
      <c r="E29" s="8">
        <f>+E8-E19-E27</f>
        <v>24316463.849999998</v>
      </c>
    </row>
    <row r="30" spans="2:5" x14ac:dyDescent="0.3">
      <c r="B30" s="4"/>
      <c r="E30" s="5"/>
    </row>
    <row r="31" spans="2:5" x14ac:dyDescent="0.3">
      <c r="B31" s="3" t="s">
        <v>82</v>
      </c>
      <c r="E31" s="12">
        <f>SUM(E32:E34)</f>
        <v>16721069.99</v>
      </c>
    </row>
    <row r="32" spans="2:5" x14ac:dyDescent="0.3">
      <c r="B32" s="4" t="s">
        <v>83</v>
      </c>
      <c r="E32" s="5">
        <v>8092617.4100000001</v>
      </c>
    </row>
    <row r="33" spans="2:5" x14ac:dyDescent="0.3">
      <c r="B33" s="4" t="s">
        <v>84</v>
      </c>
      <c r="E33" s="5">
        <v>7738536.0700000003</v>
      </c>
    </row>
    <row r="34" spans="2:5" x14ac:dyDescent="0.3">
      <c r="B34" s="4" t="s">
        <v>85</v>
      </c>
      <c r="E34" s="5">
        <v>889916.51</v>
      </c>
    </row>
    <row r="35" spans="2:5" x14ac:dyDescent="0.3">
      <c r="B35" s="4"/>
      <c r="E35" s="13"/>
    </row>
    <row r="36" spans="2:5" x14ac:dyDescent="0.3">
      <c r="B36" s="3" t="s">
        <v>86</v>
      </c>
      <c r="E36" s="8">
        <f>+E29-E31</f>
        <v>7595393.8599999975</v>
      </c>
    </row>
    <row r="37" spans="2:5" x14ac:dyDescent="0.3">
      <c r="B37" s="4"/>
      <c r="E37" s="5"/>
    </row>
    <row r="38" spans="2:5" x14ac:dyDescent="0.3">
      <c r="B38" s="3" t="s">
        <v>87</v>
      </c>
      <c r="E38" s="12">
        <f>SUM(E39:E40)</f>
        <v>7957.0600000000559</v>
      </c>
    </row>
    <row r="39" spans="2:5" x14ac:dyDescent="0.3">
      <c r="B39" s="4" t="s">
        <v>88</v>
      </c>
      <c r="E39" s="5">
        <v>1087542.78</v>
      </c>
    </row>
    <row r="40" spans="2:5" x14ac:dyDescent="0.3">
      <c r="B40" s="4" t="s">
        <v>89</v>
      </c>
      <c r="E40" s="5">
        <v>-1079585.72</v>
      </c>
    </row>
    <row r="41" spans="2:5" x14ac:dyDescent="0.3">
      <c r="B41" s="4"/>
      <c r="E41" s="13"/>
    </row>
    <row r="42" spans="2:5" x14ac:dyDescent="0.3">
      <c r="B42" s="3" t="s">
        <v>90</v>
      </c>
      <c r="E42" s="8">
        <f>+E36+E38</f>
        <v>7603350.9199999981</v>
      </c>
    </row>
    <row r="43" spans="2:5" x14ac:dyDescent="0.3">
      <c r="B43" s="4"/>
      <c r="E43" s="5"/>
    </row>
    <row r="44" spans="2:5" x14ac:dyDescent="0.3">
      <c r="B44" s="4" t="s">
        <v>91</v>
      </c>
      <c r="E44" s="5"/>
    </row>
    <row r="45" spans="2:5" x14ac:dyDescent="0.3">
      <c r="B45" s="4"/>
      <c r="E45" s="5"/>
    </row>
    <row r="46" spans="2:5" x14ac:dyDescent="0.3">
      <c r="B46" s="4" t="s">
        <v>46</v>
      </c>
      <c r="E46" s="5"/>
    </row>
    <row r="47" spans="2:5" x14ac:dyDescent="0.3">
      <c r="B47" s="4"/>
      <c r="E47" s="13"/>
    </row>
    <row r="48" spans="2:5" x14ac:dyDescent="0.3">
      <c r="B48" s="3" t="s">
        <v>92</v>
      </c>
      <c r="E48" s="8">
        <f>+E42+E44+E46</f>
        <v>7603350.9199999981</v>
      </c>
    </row>
    <row r="49" spans="2:5" x14ac:dyDescent="0.3">
      <c r="B49" s="4"/>
      <c r="E49" s="5"/>
    </row>
    <row r="50" spans="2:5" x14ac:dyDescent="0.3">
      <c r="B50" s="4" t="s">
        <v>93</v>
      </c>
      <c r="E50" s="5">
        <v>-2422277.19</v>
      </c>
    </row>
    <row r="51" spans="2:5" x14ac:dyDescent="0.3">
      <c r="B51" s="4" t="s">
        <v>94</v>
      </c>
      <c r="E51" s="5">
        <v>-340195.7</v>
      </c>
    </row>
    <row r="52" spans="2:5" x14ac:dyDescent="0.3">
      <c r="B52" s="4"/>
      <c r="E52" s="13"/>
    </row>
    <row r="53" spans="2:5" x14ac:dyDescent="0.3">
      <c r="B53" s="3" t="s">
        <v>95</v>
      </c>
      <c r="E53" s="8">
        <f>+E48+E50+E51</f>
        <v>4840878.0299999984</v>
      </c>
    </row>
    <row r="54" spans="2:5" x14ac:dyDescent="0.3">
      <c r="B54" s="4"/>
      <c r="E54" s="5"/>
    </row>
    <row r="55" spans="2:5" x14ac:dyDescent="0.3">
      <c r="B55" s="4"/>
      <c r="E55" s="5"/>
    </row>
    <row r="56" spans="2:5" x14ac:dyDescent="0.3">
      <c r="B56" s="4"/>
      <c r="E56" s="5"/>
    </row>
    <row r="57" spans="2:5" x14ac:dyDescent="0.3">
      <c r="B57" s="4"/>
      <c r="E57" s="5"/>
    </row>
    <row r="58" spans="2:5" x14ac:dyDescent="0.3">
      <c r="B58" s="9" t="s">
        <v>55</v>
      </c>
      <c r="C58" s="14" t="s">
        <v>57</v>
      </c>
      <c r="D58" s="14"/>
      <c r="E58" s="14"/>
    </row>
    <row r="59" spans="2:5" x14ac:dyDescent="0.3">
      <c r="B59" s="10" t="s">
        <v>56</v>
      </c>
      <c r="C59" s="18" t="s">
        <v>58</v>
      </c>
      <c r="D59" s="18"/>
      <c r="E59" s="18"/>
    </row>
    <row r="65" spans="2:5" x14ac:dyDescent="0.3">
      <c r="B65" s="14" t="s">
        <v>59</v>
      </c>
      <c r="C65" s="14"/>
      <c r="D65" s="14"/>
      <c r="E65" s="14"/>
    </row>
    <row r="66" spans="2:5" x14ac:dyDescent="0.3">
      <c r="B66" s="18" t="s">
        <v>60</v>
      </c>
      <c r="C66" s="18"/>
      <c r="D66" s="18"/>
      <c r="E66" s="18"/>
    </row>
  </sheetData>
  <mergeCells count="8">
    <mergeCell ref="B65:E65"/>
    <mergeCell ref="B66:E66"/>
    <mergeCell ref="B2:E2"/>
    <mergeCell ref="B3:E3"/>
    <mergeCell ref="B4:E4"/>
    <mergeCell ref="B5:E5"/>
    <mergeCell ref="C58:E58"/>
    <mergeCell ref="C59:E59"/>
  </mergeCells>
  <printOptions horizontalCentered="1"/>
  <pageMargins left="0.70866141732283472" right="0.70866141732283472" top="0.51" bottom="0.55000000000000004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MAR 2017</vt:lpstr>
      <vt:lpstr>ER - MAR 2017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Garcia</dc:creator>
  <cp:lastModifiedBy>Rene Garcia</cp:lastModifiedBy>
  <cp:lastPrinted>2017-04-10T21:49:55Z</cp:lastPrinted>
  <dcterms:created xsi:type="dcterms:W3CDTF">2017-04-10T21:41:52Z</dcterms:created>
  <dcterms:modified xsi:type="dcterms:W3CDTF">2017-04-10T21:56:31Z</dcterms:modified>
</cp:coreProperties>
</file>